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R:\PRO\A_architectuur\WRJ22 - Waasmunster - Renovatie jeugdlokalen\07_PV\071_dossier\"/>
    </mc:Choice>
  </mc:AlternateContent>
  <xr:revisionPtr revIDLastSave="0" documentId="13_ncr:1_{76273105-9E16-41D0-956D-45B32EC52889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Lokaallijst" sheetId="3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3" l="1"/>
  <c r="F34" i="3"/>
  <c r="F31" i="3" l="1"/>
  <c r="F29" i="3"/>
  <c r="H15" i="3"/>
  <c r="H17" i="3" s="1"/>
  <c r="H16" i="3"/>
  <c r="H18" i="3"/>
  <c r="P25" i="3" l="1"/>
  <c r="F32" i="3"/>
  <c r="J29" i="3"/>
  <c r="F30" i="3"/>
  <c r="J30" i="3" s="1"/>
  <c r="J25" i="3"/>
  <c r="I16" i="3"/>
  <c r="H12" i="3"/>
  <c r="I15" i="3" l="1"/>
  <c r="I17" i="3" s="1"/>
  <c r="F15" i="3" l="1"/>
  <c r="J15" i="3" l="1"/>
  <c r="F21" i="3"/>
  <c r="J21" i="3" s="1"/>
  <c r="F17" i="3"/>
  <c r="F18" i="3"/>
  <c r="J18" i="3" s="1"/>
  <c r="F20" i="3"/>
  <c r="F22" i="3"/>
  <c r="J22" i="3" s="1"/>
  <c r="F23" i="3"/>
  <c r="J23" i="3" s="1"/>
  <c r="F24" i="3"/>
  <c r="F16" i="3"/>
  <c r="J24" i="3" l="1"/>
  <c r="P24" i="3"/>
  <c r="J20" i="3"/>
  <c r="J16" i="3"/>
  <c r="J17" i="3"/>
  <c r="F14" i="3" l="1"/>
  <c r="F13" i="3"/>
  <c r="J13" i="3" s="1"/>
  <c r="F12" i="3"/>
  <c r="J12" i="3" s="1"/>
  <c r="F11" i="3"/>
  <c r="F10" i="3"/>
  <c r="F27" i="3" l="1"/>
  <c r="J11" i="3"/>
  <c r="J14" i="3"/>
  <c r="J10" i="3"/>
  <c r="J27" i="3" l="1"/>
</calcChain>
</file>

<file path=xl/sharedStrings.xml><?xml version="1.0" encoding="utf-8"?>
<sst xmlns="http://schemas.openxmlformats.org/spreadsheetml/2006/main" count="178" uniqueCount="70">
  <si>
    <t>lokaal</t>
  </si>
  <si>
    <t>opp</t>
  </si>
  <si>
    <t>Lokaallijst</t>
  </si>
  <si>
    <t>lok. nr.</t>
  </si>
  <si>
    <t>PH in m</t>
  </si>
  <si>
    <t>voorzieningen</t>
  </si>
  <si>
    <t>opmerkingen</t>
  </si>
  <si>
    <t>niveau</t>
  </si>
  <si>
    <t>afwerking</t>
  </si>
  <si>
    <t>VL</t>
  </si>
  <si>
    <t>PL</t>
  </si>
  <si>
    <t>W1</t>
  </si>
  <si>
    <t>W2</t>
  </si>
  <si>
    <t>W3</t>
  </si>
  <si>
    <t>W4</t>
  </si>
  <si>
    <t>armaturen</t>
  </si>
  <si>
    <t>lux</t>
  </si>
  <si>
    <t>L</t>
  </si>
  <si>
    <t>laag</t>
  </si>
  <si>
    <t>hoog</t>
  </si>
  <si>
    <t>pers/toestell</t>
  </si>
  <si>
    <t>tegel 10x10 wit</t>
  </si>
  <si>
    <t>tegel 30x30 roos</t>
  </si>
  <si>
    <t>predal beton</t>
  </si>
  <si>
    <t>wit gelakt staal sp</t>
  </si>
  <si>
    <t>predal beton + 
wit gelakt staal sp</t>
  </si>
  <si>
    <t>wit gelakt staal sp
+ predal beton</t>
  </si>
  <si>
    <t>#</t>
  </si>
  <si>
    <t>zichtmetselwerk betonsteen</t>
  </si>
  <si>
    <t>tegel 10x10 wit tot op 2.25m</t>
  </si>
  <si>
    <t>-</t>
  </si>
  <si>
    <t>HPL -scheiding</t>
  </si>
  <si>
    <t>breedte</t>
  </si>
  <si>
    <t>in  m</t>
  </si>
  <si>
    <t>diepte</t>
  </si>
  <si>
    <t>in m³</t>
  </si>
  <si>
    <t>overdekte luifelruimte</t>
  </si>
  <si>
    <t>overdekte fietsenberging</t>
  </si>
  <si>
    <t>betonklinker 30x30</t>
  </si>
  <si>
    <t>Totaal netto vloeropp</t>
  </si>
  <si>
    <t>Totaal netto buitenopp</t>
  </si>
  <si>
    <t>verhard</t>
  </si>
  <si>
    <t>dossier</t>
  </si>
  <si>
    <t>project</t>
  </si>
  <si>
    <t>opdrachtgever</t>
  </si>
  <si>
    <t>onderdeel</t>
  </si>
  <si>
    <t>prijsvraag</t>
  </si>
  <si>
    <t>netto vol.</t>
  </si>
  <si>
    <t>VP</t>
  </si>
  <si>
    <t>Refter</t>
  </si>
  <si>
    <t>Keuken</t>
  </si>
  <si>
    <t>Berging</t>
  </si>
  <si>
    <t>Centrale hal</t>
  </si>
  <si>
    <t>Toiletten</t>
  </si>
  <si>
    <t>MV-toilet</t>
  </si>
  <si>
    <t>Leidingslokaal</t>
  </si>
  <si>
    <t>Materiaalkot</t>
  </si>
  <si>
    <t>WRJ22</t>
  </si>
  <si>
    <t>0.07a</t>
  </si>
  <si>
    <t>0.07b</t>
  </si>
  <si>
    <t>Toog (Leidingslokaal)</t>
  </si>
  <si>
    <t>Ledenlokaal 3</t>
  </si>
  <si>
    <t>Ledenlokaal 2</t>
  </si>
  <si>
    <t>Overloop</t>
  </si>
  <si>
    <t>Ledenlokaal 1</t>
  </si>
  <si>
    <t>Techniek</t>
  </si>
  <si>
    <t>buitenverharding luifel</t>
  </si>
  <si>
    <t>buitenverharding fietsen</t>
  </si>
  <si>
    <t>stad Waasmunster</t>
  </si>
  <si>
    <t>WERBOUWEN VAN DE JEUGDLOKALEN 'DE ROODKAPJES'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</si>
</sst>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* #,##0.00_ ;_ * \-#,##0.00_ ;_ * &quot;-&quot;??_ ;_ @_ "/>
    <numFmt numFmtId="165" formatCode="0.0\ &quot;m²&quot;"/>
    <numFmt numFmtId="166" formatCode="0.00\ &quot;m&quot;"/>
    <numFmt numFmtId="167" formatCode="0.0\ &quot;m³&quot;"/>
    <numFmt numFmtId="168" formatCode="0.0"/>
  </numFmts>
  <fonts count="12">
    <font>
      <sz val="9"/>
      <color theme="1"/>
      <name val="Prenton RP Pro Light"/>
      <family val="2"/>
    </font>
    <font>
      <sz val="9"/>
      <color theme="1"/>
      <name val="Prenton RP Pro Light"/>
      <family val="2"/>
    </font>
    <font>
      <b/>
      <sz val="8"/>
      <color theme="0"/>
      <name val="Prenton RP Pro Light"/>
      <family val="2"/>
    </font>
    <font>
      <b/>
      <sz val="22"/>
      <color theme="0"/>
      <name val="Prenton RP Pro Light"/>
      <family val="2"/>
    </font>
    <font>
      <sz val="11"/>
      <color rgb="FF9C0006"/>
      <name val="Calibri"/>
      <family val="2"/>
      <scheme val="minor"/>
    </font>
    <font>
      <b/>
      <sz val="9"/>
      <color theme="1"/>
      <name val="Prenton RP Pro Light"/>
      <family val="2"/>
    </font>
    <font>
      <b/>
      <sz val="9"/>
      <color theme="0"/>
      <name val="Prenton RP Pro Light"/>
      <family val="2"/>
    </font>
    <font>
      <sz val="9"/>
      <color theme="6" tint="0.79998168889431442"/>
      <name val="Prenton RP Pro Light"/>
      <family val="2"/>
    </font>
    <font>
      <sz val="9"/>
      <name val="Prenton RP Pro Light"/>
      <family val="2"/>
    </font>
    <font>
      <sz val="9"/>
      <color theme="3" tint="0.39997558519241921"/>
      <name val="Prenton RP Pro Light"/>
      <family val="2"/>
    </font>
    <font>
      <sz val="9"/>
      <color theme="0" tint="-0.249977111117893"/>
      <name val="Prenton RP Pro Light"/>
      <family val="2"/>
    </font>
    <font>
      <b/>
      <sz val="9"/>
      <color rgb="FFFFFF00"/>
      <name val="Prenton RP Pro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</cellStyleXfs>
  <cellXfs count="59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0" fillId="0" borderId="3" xfId="0" applyBorder="1"/>
    <xf numFmtId="0" fontId="0" fillId="0" borderId="1" xfId="0" applyBorder="1"/>
    <xf numFmtId="0" fontId="0" fillId="0" borderId="0" xfId="0" applyAlignment="1">
      <alignment vertical="top"/>
    </xf>
    <xf numFmtId="0" fontId="1" fillId="0" borderId="0" xfId="0" applyFont="1"/>
    <xf numFmtId="0" fontId="5" fillId="0" borderId="0" xfId="0" applyFont="1" applyAlignment="1">
      <alignment horizontal="right"/>
    </xf>
    <xf numFmtId="0" fontId="5" fillId="0" borderId="0" xfId="0" applyFont="1"/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6" fillId="3" borderId="1" xfId="0" applyFont="1" applyFill="1" applyBorder="1"/>
    <xf numFmtId="0" fontId="0" fillId="3" borderId="1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65" fontId="7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166" fontId="8" fillId="0" borderId="1" xfId="2" applyNumberFormat="1" applyFont="1" applyFill="1" applyBorder="1" applyAlignment="1">
      <alignment vertical="top"/>
    </xf>
    <xf numFmtId="165" fontId="8" fillId="0" borderId="1" xfId="2" applyNumberFormat="1" applyFont="1" applyFill="1" applyBorder="1" applyAlignment="1">
      <alignment vertical="top"/>
    </xf>
    <xf numFmtId="166" fontId="0" fillId="0" borderId="1" xfId="0" applyNumberFormat="1" applyBorder="1" applyAlignment="1">
      <alignment vertical="top"/>
    </xf>
    <xf numFmtId="166" fontId="9" fillId="0" borderId="1" xfId="1" applyNumberFormat="1" applyFont="1" applyBorder="1" applyAlignment="1">
      <alignment vertical="top"/>
    </xf>
    <xf numFmtId="167" fontId="9" fillId="0" borderId="1" xfId="1" applyNumberFormat="1" applyFont="1" applyBorder="1" applyAlignment="1">
      <alignment vertical="top"/>
    </xf>
    <xf numFmtId="0" fontId="0" fillId="0" borderId="1" xfId="0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/>
    </xf>
    <xf numFmtId="0" fontId="0" fillId="0" borderId="1" xfId="0" quotePrefix="1" applyBorder="1"/>
    <xf numFmtId="166" fontId="8" fillId="0" borderId="1" xfId="2" applyNumberFormat="1" applyFont="1" applyFill="1" applyBorder="1"/>
    <xf numFmtId="165" fontId="8" fillId="0" borderId="1" xfId="2" applyNumberFormat="1" applyFont="1" applyFill="1" applyBorder="1"/>
    <xf numFmtId="166" fontId="0" fillId="0" borderId="1" xfId="0" applyNumberFormat="1" applyBorder="1"/>
    <xf numFmtId="166" fontId="9" fillId="0" borderId="1" xfId="1" applyNumberFormat="1" applyFont="1" applyBorder="1"/>
    <xf numFmtId="167" fontId="9" fillId="0" borderId="1" xfId="1" applyNumberFormat="1" applyFont="1" applyBorder="1"/>
    <xf numFmtId="0" fontId="0" fillId="0" borderId="1" xfId="0" applyBorder="1" applyAlignment="1">
      <alignment horizontal="center"/>
    </xf>
    <xf numFmtId="168" fontId="0" fillId="0" borderId="1" xfId="0" applyNumberFormat="1" applyBorder="1"/>
    <xf numFmtId="0" fontId="0" fillId="0" borderId="1" xfId="0" applyBorder="1" applyAlignment="1">
      <alignment wrapText="1"/>
    </xf>
    <xf numFmtId="0" fontId="6" fillId="3" borderId="1" xfId="0" applyFont="1" applyFill="1" applyBorder="1" applyAlignment="1">
      <alignment horizontal="right"/>
    </xf>
    <xf numFmtId="167" fontId="6" fillId="3" borderId="1" xfId="0" applyNumberFormat="1" applyFont="1" applyFill="1" applyBorder="1"/>
    <xf numFmtId="165" fontId="6" fillId="3" borderId="1" xfId="0" applyNumberFormat="1" applyFont="1" applyFill="1" applyBorder="1"/>
    <xf numFmtId="166" fontId="0" fillId="0" borderId="1" xfId="0" applyNumberFormat="1" applyBorder="1" applyAlignment="1">
      <alignment horizontal="center" vertical="top"/>
    </xf>
    <xf numFmtId="166" fontId="9" fillId="0" borderId="1" xfId="1" applyNumberFormat="1" applyFont="1" applyBorder="1" applyAlignment="1">
      <alignment horizontal="center" vertical="top"/>
    </xf>
    <xf numFmtId="167" fontId="9" fillId="0" borderId="1" xfId="1" applyNumberFormat="1" applyFont="1" applyBorder="1" applyAlignment="1">
      <alignment horizontal="center" vertical="top"/>
    </xf>
    <xf numFmtId="168" fontId="0" fillId="0" borderId="1" xfId="0" applyNumberFormat="1" applyBorder="1" applyAlignment="1">
      <alignment horizontal="center" vertical="top"/>
    </xf>
    <xf numFmtId="0" fontId="0" fillId="5" borderId="1" xfId="0" applyFill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right" vertical="top"/>
    </xf>
    <xf numFmtId="0" fontId="0" fillId="0" borderId="1" xfId="0" quotePrefix="1" applyBorder="1" applyAlignment="1">
      <alignment horizontal="right" vertical="top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66" fontId="8" fillId="5" borderId="1" xfId="2" applyNumberFormat="1" applyFont="1" applyFill="1" applyBorder="1" applyAlignment="1">
      <alignment vertical="top"/>
    </xf>
    <xf numFmtId="165" fontId="8" fillId="5" borderId="1" xfId="2" applyNumberFormat="1" applyFont="1" applyFill="1" applyBorder="1" applyAlignment="1">
      <alignment vertical="top"/>
    </xf>
    <xf numFmtId="166" fontId="9" fillId="5" borderId="1" xfId="1" applyNumberFormat="1" applyFont="1" applyFill="1" applyBorder="1" applyAlignment="1">
      <alignment vertical="top"/>
    </xf>
    <xf numFmtId="167" fontId="9" fillId="5" borderId="1" xfId="1" applyNumberFormat="1" applyFont="1" applyFill="1" applyBorder="1" applyAlignment="1">
      <alignment vertical="top"/>
    </xf>
    <xf numFmtId="0" fontId="0" fillId="5" borderId="1" xfId="0" applyFill="1" applyBorder="1" applyAlignment="1">
      <alignment vertical="top"/>
    </xf>
    <xf numFmtId="1" fontId="0" fillId="5" borderId="1" xfId="0" applyNumberFormat="1" applyFill="1" applyBorder="1" applyAlignment="1">
      <alignment horizontal="center" vertical="top"/>
    </xf>
    <xf numFmtId="0" fontId="0" fillId="5" borderId="3" xfId="0" applyFill="1" applyBorder="1"/>
    <xf numFmtId="167" fontId="11" fillId="3" borderId="1" xfId="0" applyNumberFormat="1" applyFont="1" applyFill="1" applyBorder="1"/>
  </cellXfs>
  <cellStyles count="3">
    <cellStyle name="Bad" xfId="2" builtinId="27"/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97491</xdr:colOff>
      <xdr:row>1</xdr:row>
      <xdr:rowOff>9525</xdr:rowOff>
    </xdr:from>
    <xdr:to>
      <xdr:col>21</xdr:col>
      <xdr:colOff>860567</xdr:colOff>
      <xdr:row>5</xdr:row>
      <xdr:rowOff>7620</xdr:rowOff>
    </xdr:to>
    <xdr:pic>
      <xdr:nvPicPr>
        <xdr:cNvPr id="2" name="Afbeelding 2" descr="logo final.jpg">
          <a:extLst>
            <a:ext uri="{FF2B5EF4-FFF2-40B4-BE49-F238E27FC236}">
              <a16:creationId xmlns:a16="http://schemas.microsoft.com/office/drawing/2014/main" id="{5D3EED95-1FEA-4B39-A8D2-6D190D459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42109" y="166407"/>
          <a:ext cx="2724105" cy="625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34"/>
  <sheetViews>
    <sheetView tabSelected="1" view="pageBreakPreview" topLeftCell="A11" zoomScale="120" zoomScaleNormal="85" zoomScaleSheetLayoutView="120" workbookViewId="0">
      <selection activeCell="O32" sqref="O32"/>
    </sheetView>
  </sheetViews>
  <sheetFormatPr defaultRowHeight="12"/>
  <cols>
    <col min="1" max="1" width="2" bestFit="1" customWidth="1"/>
    <col min="3" max="3" width="22.7109375" customWidth="1"/>
    <col min="4" max="5" width="8.5703125" customWidth="1"/>
    <col min="8" max="9" width="6.85546875" customWidth="1"/>
    <col min="10" max="10" width="10.7109375" bestFit="1" customWidth="1"/>
    <col min="11" max="12" width="0" hidden="1" customWidth="1"/>
    <col min="14" max="14" width="12.42578125" bestFit="1" customWidth="1"/>
    <col min="17" max="17" width="16" bestFit="1" customWidth="1"/>
    <col min="18" max="18" width="14.7109375" bestFit="1" customWidth="1"/>
    <col min="19" max="20" width="13.5703125" customWidth="1"/>
    <col min="21" max="21" width="15.85546875" customWidth="1"/>
    <col min="22" max="22" width="13.5703125" customWidth="1"/>
  </cols>
  <sheetData>
    <row r="1" spans="1:22" s="6" customFormat="1"/>
    <row r="2" spans="1:22" s="6" customFormat="1">
      <c r="B2" s="7" t="s">
        <v>42</v>
      </c>
      <c r="D2" s="8" t="s">
        <v>57</v>
      </c>
    </row>
    <row r="3" spans="1:22" s="6" customFormat="1">
      <c r="B3" s="7" t="s">
        <v>43</v>
      </c>
      <c r="D3" s="8" t="s">
        <v>69</v>
      </c>
    </row>
    <row r="4" spans="1:22" s="6" customFormat="1">
      <c r="B4" s="7" t="s">
        <v>44</v>
      </c>
      <c r="D4" s="8" t="s">
        <v>68</v>
      </c>
    </row>
    <row r="5" spans="1:22" s="6" customFormat="1">
      <c r="B5" s="7" t="s">
        <v>45</v>
      </c>
      <c r="D5" s="8" t="s">
        <v>46</v>
      </c>
    </row>
    <row r="6" spans="1:22" s="6" customFormat="1">
      <c r="D6" s="8"/>
    </row>
    <row r="7" spans="1:22" ht="17.45" customHeight="1">
      <c r="A7" s="1"/>
      <c r="B7" s="1"/>
      <c r="C7" s="2" t="s">
        <v>2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>
      <c r="A8" s="48" t="s">
        <v>3</v>
      </c>
      <c r="B8" s="49"/>
      <c r="C8" s="9" t="s">
        <v>0</v>
      </c>
      <c r="D8" s="10" t="s">
        <v>32</v>
      </c>
      <c r="E8" s="10" t="s">
        <v>34</v>
      </c>
      <c r="F8" s="10" t="s">
        <v>1</v>
      </c>
      <c r="G8" s="10" t="s">
        <v>48</v>
      </c>
      <c r="H8" s="48" t="s">
        <v>4</v>
      </c>
      <c r="I8" s="49"/>
      <c r="J8" s="10" t="s">
        <v>47</v>
      </c>
      <c r="K8" s="10" t="s">
        <v>5</v>
      </c>
      <c r="L8" s="10" t="s">
        <v>6</v>
      </c>
      <c r="M8" s="10" t="s">
        <v>7</v>
      </c>
      <c r="N8" s="10" t="s">
        <v>20</v>
      </c>
      <c r="O8" s="10" t="s">
        <v>16</v>
      </c>
      <c r="P8" s="10" t="s">
        <v>15</v>
      </c>
      <c r="Q8" s="48" t="s">
        <v>8</v>
      </c>
      <c r="R8" s="50"/>
      <c r="S8" s="50"/>
      <c r="T8" s="50"/>
      <c r="U8" s="50"/>
      <c r="V8" s="49"/>
    </row>
    <row r="9" spans="1:22">
      <c r="A9" s="11"/>
      <c r="B9" s="11"/>
      <c r="C9" s="12"/>
      <c r="D9" s="13" t="s">
        <v>33</v>
      </c>
      <c r="E9" s="13" t="s">
        <v>33</v>
      </c>
      <c r="F9" s="11"/>
      <c r="G9" s="11"/>
      <c r="H9" s="14" t="s">
        <v>18</v>
      </c>
      <c r="I9" s="15" t="s">
        <v>19</v>
      </c>
      <c r="J9" s="13" t="s">
        <v>35</v>
      </c>
      <c r="K9" s="11"/>
      <c r="L9" s="11"/>
      <c r="M9" s="13"/>
      <c r="N9" s="13" t="s">
        <v>27</v>
      </c>
      <c r="O9" s="13"/>
      <c r="P9" s="13" t="s">
        <v>27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3" t="s">
        <v>14</v>
      </c>
    </row>
    <row r="10" spans="1:22" s="5" customFormat="1" ht="24">
      <c r="A10" s="16" t="s">
        <v>17</v>
      </c>
      <c r="B10" s="16">
        <v>0.01</v>
      </c>
      <c r="C10" s="17" t="s">
        <v>49</v>
      </c>
      <c r="D10" s="51">
        <v>11.57</v>
      </c>
      <c r="E10" s="51">
        <v>5.98</v>
      </c>
      <c r="F10" s="52">
        <f>D10*E10</f>
        <v>69.188600000000008</v>
      </c>
      <c r="G10" s="20">
        <v>0</v>
      </c>
      <c r="H10" s="53">
        <f>I10</f>
        <v>2.73</v>
      </c>
      <c r="I10" s="53">
        <v>2.73</v>
      </c>
      <c r="J10" s="54">
        <f>F10*((H10-G10)+(I10-H10)/2)</f>
        <v>188.88487800000001</v>
      </c>
      <c r="K10" s="16"/>
      <c r="L10" s="16"/>
      <c r="M10" s="23">
        <v>0</v>
      </c>
      <c r="N10" s="43">
        <v>48</v>
      </c>
      <c r="O10" s="55">
        <v>300</v>
      </c>
      <c r="P10" s="56">
        <v>6</v>
      </c>
      <c r="Q10" s="44" t="s">
        <v>22</v>
      </c>
      <c r="R10" s="44" t="s">
        <v>23</v>
      </c>
      <c r="S10" s="45" t="s">
        <v>28</v>
      </c>
      <c r="T10" s="45" t="s">
        <v>28</v>
      </c>
      <c r="U10" s="45" t="s">
        <v>28</v>
      </c>
      <c r="V10" s="45" t="s">
        <v>28</v>
      </c>
    </row>
    <row r="11" spans="1:22" s="5" customFormat="1" ht="24">
      <c r="A11" s="16" t="s">
        <v>17</v>
      </c>
      <c r="B11" s="16">
        <v>0.02</v>
      </c>
      <c r="C11" s="17" t="s">
        <v>50</v>
      </c>
      <c r="D11" s="51">
        <v>3.75</v>
      </c>
      <c r="E11" s="51">
        <v>3.31</v>
      </c>
      <c r="F11" s="52">
        <f t="shared" ref="F11:F24" si="0">D11*E11</f>
        <v>12.4125</v>
      </c>
      <c r="G11" s="20">
        <v>0</v>
      </c>
      <c r="H11" s="53">
        <v>2.73</v>
      </c>
      <c r="I11" s="53">
        <v>2.73</v>
      </c>
      <c r="J11" s="54">
        <f>F11*((H11-G11)+(I11-H11)/2)</f>
        <v>33.886125</v>
      </c>
      <c r="K11" s="16"/>
      <c r="L11" s="16"/>
      <c r="M11" s="23">
        <v>0</v>
      </c>
      <c r="N11" s="43">
        <v>2</v>
      </c>
      <c r="O11" s="55">
        <v>300</v>
      </c>
      <c r="P11" s="56">
        <v>2</v>
      </c>
      <c r="Q11" s="44" t="s">
        <v>21</v>
      </c>
      <c r="R11" s="44" t="s">
        <v>24</v>
      </c>
      <c r="S11" s="45" t="s">
        <v>29</v>
      </c>
      <c r="T11" s="45" t="s">
        <v>29</v>
      </c>
      <c r="U11" s="45" t="s">
        <v>29</v>
      </c>
      <c r="V11" s="45" t="s">
        <v>29</v>
      </c>
    </row>
    <row r="12" spans="1:22" s="5" customFormat="1" ht="36">
      <c r="A12" s="16" t="s">
        <v>17</v>
      </c>
      <c r="B12" s="16">
        <v>0.03</v>
      </c>
      <c r="C12" s="17" t="s">
        <v>51</v>
      </c>
      <c r="D12" s="51">
        <v>3.75</v>
      </c>
      <c r="E12" s="51">
        <v>2.52</v>
      </c>
      <c r="F12" s="52">
        <f t="shared" si="0"/>
        <v>9.4499999999999993</v>
      </c>
      <c r="G12" s="20">
        <v>0</v>
      </c>
      <c r="H12" s="53">
        <f>H11</f>
        <v>2.73</v>
      </c>
      <c r="I12" s="53">
        <v>2.73</v>
      </c>
      <c r="J12" s="54">
        <f>F12*((H12-G12)+(I12-H12)/2)</f>
        <v>25.798499999999997</v>
      </c>
      <c r="K12" s="16"/>
      <c r="L12" s="16"/>
      <c r="M12" s="23">
        <v>0</v>
      </c>
      <c r="N12" s="43">
        <v>1</v>
      </c>
      <c r="O12" s="55">
        <v>150</v>
      </c>
      <c r="P12" s="56">
        <v>2</v>
      </c>
      <c r="Q12" s="44" t="s">
        <v>22</v>
      </c>
      <c r="R12" s="45" t="s">
        <v>25</v>
      </c>
      <c r="S12" s="45" t="s">
        <v>28</v>
      </c>
      <c r="T12" s="45" t="s">
        <v>28</v>
      </c>
      <c r="U12" s="45" t="s">
        <v>28</v>
      </c>
      <c r="V12" s="45" t="s">
        <v>28</v>
      </c>
    </row>
    <row r="13" spans="1:22" s="5" customFormat="1" ht="24">
      <c r="A13" s="16" t="s">
        <v>17</v>
      </c>
      <c r="B13" s="16">
        <v>0.04</v>
      </c>
      <c r="C13" s="17" t="s">
        <v>52</v>
      </c>
      <c r="D13" s="51">
        <v>3.54</v>
      </c>
      <c r="E13" s="51">
        <v>6.05</v>
      </c>
      <c r="F13" s="52">
        <f t="shared" si="0"/>
        <v>21.416999999999998</v>
      </c>
      <c r="G13" s="20">
        <v>0</v>
      </c>
      <c r="H13" s="53">
        <v>2.5099999999999998</v>
      </c>
      <c r="I13" s="53">
        <v>2.5099999999999998</v>
      </c>
      <c r="J13" s="54">
        <f t="shared" ref="J13:J25" si="1">F13*((H13-G13)+(I13-H13)/2)</f>
        <v>53.756669999999993</v>
      </c>
      <c r="K13" s="16"/>
      <c r="L13" s="16"/>
      <c r="M13" s="23">
        <v>0</v>
      </c>
      <c r="N13" s="43">
        <v>0</v>
      </c>
      <c r="O13" s="55">
        <v>300</v>
      </c>
      <c r="P13" s="56">
        <v>1</v>
      </c>
      <c r="Q13" s="44" t="s">
        <v>21</v>
      </c>
      <c r="R13" s="44" t="s">
        <v>24</v>
      </c>
      <c r="S13" s="45" t="s">
        <v>29</v>
      </c>
      <c r="T13" s="45" t="s">
        <v>29</v>
      </c>
      <c r="U13" s="45" t="s">
        <v>29</v>
      </c>
      <c r="V13" s="45" t="s">
        <v>29</v>
      </c>
    </row>
    <row r="14" spans="1:22" s="5" customFormat="1" ht="36">
      <c r="A14" s="16" t="s">
        <v>17</v>
      </c>
      <c r="B14" s="16">
        <v>0.05</v>
      </c>
      <c r="C14" s="17" t="s">
        <v>53</v>
      </c>
      <c r="D14" s="51">
        <v>4.1900000000000004</v>
      </c>
      <c r="E14" s="51">
        <v>2.83</v>
      </c>
      <c r="F14" s="52">
        <f t="shared" si="0"/>
        <v>11.857700000000001</v>
      </c>
      <c r="G14" s="20">
        <v>0</v>
      </c>
      <c r="H14" s="53">
        <v>2.5099999999999998</v>
      </c>
      <c r="I14" s="53">
        <v>2.5099999999999998</v>
      </c>
      <c r="J14" s="54">
        <f t="shared" si="1"/>
        <v>29.762827000000001</v>
      </c>
      <c r="K14" s="16"/>
      <c r="L14" s="16"/>
      <c r="M14" s="23">
        <v>0</v>
      </c>
      <c r="N14" s="43">
        <v>3</v>
      </c>
      <c r="O14" s="55">
        <v>300</v>
      </c>
      <c r="P14" s="56">
        <v>3</v>
      </c>
      <c r="Q14" s="44" t="s">
        <v>22</v>
      </c>
      <c r="R14" s="45" t="s">
        <v>25</v>
      </c>
      <c r="S14" s="45" t="s">
        <v>28</v>
      </c>
      <c r="T14" s="45" t="s">
        <v>28</v>
      </c>
      <c r="U14" s="45" t="s">
        <v>28</v>
      </c>
      <c r="V14" s="45" t="s">
        <v>28</v>
      </c>
    </row>
    <row r="15" spans="1:22" s="5" customFormat="1" ht="24">
      <c r="A15" s="16" t="s">
        <v>17</v>
      </c>
      <c r="B15" s="16">
        <v>0.06</v>
      </c>
      <c r="C15" s="17" t="s">
        <v>54</v>
      </c>
      <c r="D15" s="51">
        <v>2.2999999999999998</v>
      </c>
      <c r="E15" s="51">
        <v>2.88</v>
      </c>
      <c r="F15" s="52">
        <f t="shared" si="0"/>
        <v>6.6239999999999997</v>
      </c>
      <c r="G15" s="20">
        <v>0</v>
      </c>
      <c r="H15" s="53">
        <f t="shared" ref="H15:I17" si="2">H13</f>
        <v>2.5099999999999998</v>
      </c>
      <c r="I15" s="53">
        <f t="shared" si="2"/>
        <v>2.5099999999999998</v>
      </c>
      <c r="J15" s="54">
        <f t="shared" si="1"/>
        <v>16.626239999999999</v>
      </c>
      <c r="K15" s="16"/>
      <c r="L15" s="16"/>
      <c r="M15" s="23">
        <v>0</v>
      </c>
      <c r="N15" s="43">
        <v>1</v>
      </c>
      <c r="O15" s="55">
        <v>300</v>
      </c>
      <c r="P15" s="56">
        <v>1</v>
      </c>
      <c r="Q15" s="44" t="s">
        <v>21</v>
      </c>
      <c r="R15" s="44" t="s">
        <v>24</v>
      </c>
      <c r="S15" s="45" t="s">
        <v>29</v>
      </c>
      <c r="T15" s="45" t="s">
        <v>29</v>
      </c>
      <c r="U15" s="45" t="s">
        <v>29</v>
      </c>
      <c r="V15" s="45" t="s">
        <v>29</v>
      </c>
    </row>
    <row r="16" spans="1:22" s="5" customFormat="1" ht="36">
      <c r="A16" s="16" t="s">
        <v>17</v>
      </c>
      <c r="B16" s="46" t="s">
        <v>58</v>
      </c>
      <c r="C16" s="17" t="s">
        <v>55</v>
      </c>
      <c r="D16" s="51">
        <v>3.97</v>
      </c>
      <c r="E16" s="51">
        <v>5.98</v>
      </c>
      <c r="F16" s="52">
        <f t="shared" si="0"/>
        <v>23.740600000000004</v>
      </c>
      <c r="G16" s="20">
        <v>0</v>
      </c>
      <c r="H16" s="53">
        <f t="shared" si="2"/>
        <v>2.5099999999999998</v>
      </c>
      <c r="I16" s="53">
        <f t="shared" si="2"/>
        <v>2.5099999999999998</v>
      </c>
      <c r="J16" s="54">
        <f t="shared" si="1"/>
        <v>59.588906000000009</v>
      </c>
      <c r="K16" s="16"/>
      <c r="L16" s="16"/>
      <c r="M16" s="23">
        <v>0</v>
      </c>
      <c r="N16" s="43">
        <v>8</v>
      </c>
      <c r="O16" s="55">
        <v>300</v>
      </c>
      <c r="P16" s="56">
        <v>2</v>
      </c>
      <c r="Q16" s="44" t="s">
        <v>22</v>
      </c>
      <c r="R16" s="45" t="s">
        <v>25</v>
      </c>
      <c r="S16" s="45" t="s">
        <v>28</v>
      </c>
      <c r="T16" s="45" t="s">
        <v>28</v>
      </c>
      <c r="U16" s="45" t="s">
        <v>28</v>
      </c>
      <c r="V16" s="45" t="s">
        <v>28</v>
      </c>
    </row>
    <row r="17" spans="1:22" s="5" customFormat="1" ht="24">
      <c r="A17" s="16" t="s">
        <v>17</v>
      </c>
      <c r="B17" s="46" t="s">
        <v>59</v>
      </c>
      <c r="C17" s="17" t="s">
        <v>60</v>
      </c>
      <c r="D17" s="51">
        <v>2.02</v>
      </c>
      <c r="E17" s="51">
        <v>2.88</v>
      </c>
      <c r="F17" s="52">
        <f t="shared" si="0"/>
        <v>5.8175999999999997</v>
      </c>
      <c r="G17" s="20">
        <v>0</v>
      </c>
      <c r="H17" s="53">
        <f t="shared" si="2"/>
        <v>2.5099999999999998</v>
      </c>
      <c r="I17" s="53">
        <f t="shared" si="2"/>
        <v>2.5099999999999998</v>
      </c>
      <c r="J17" s="54">
        <f t="shared" si="1"/>
        <v>14.602175999999998</v>
      </c>
      <c r="K17" s="16"/>
      <c r="L17" s="16"/>
      <c r="M17" s="23">
        <v>0</v>
      </c>
      <c r="N17" s="43">
        <v>1</v>
      </c>
      <c r="O17" s="55">
        <v>300</v>
      </c>
      <c r="P17" s="56">
        <v>1</v>
      </c>
      <c r="Q17" s="44" t="s">
        <v>21</v>
      </c>
      <c r="R17" s="44" t="s">
        <v>23</v>
      </c>
      <c r="S17" s="45" t="s">
        <v>29</v>
      </c>
      <c r="T17" s="45" t="s">
        <v>29</v>
      </c>
      <c r="U17" s="45" t="s">
        <v>29</v>
      </c>
      <c r="V17" s="45" t="s">
        <v>29</v>
      </c>
    </row>
    <row r="18" spans="1:22" s="5" customFormat="1" ht="15.75" customHeight="1">
      <c r="A18" s="16" t="s">
        <v>17</v>
      </c>
      <c r="B18" s="16">
        <v>0.08</v>
      </c>
      <c r="C18" s="17" t="s">
        <v>56</v>
      </c>
      <c r="D18" s="51">
        <v>4.17</v>
      </c>
      <c r="E18" s="51">
        <v>5.98</v>
      </c>
      <c r="F18" s="52">
        <f t="shared" si="0"/>
        <v>24.936600000000002</v>
      </c>
      <c r="G18" s="20">
        <v>0</v>
      </c>
      <c r="H18" s="53">
        <f>I18</f>
        <v>2.7</v>
      </c>
      <c r="I18" s="53">
        <v>2.7</v>
      </c>
      <c r="J18" s="54">
        <f t="shared" si="1"/>
        <v>67.328820000000007</v>
      </c>
      <c r="K18" s="16"/>
      <c r="L18" s="16"/>
      <c r="M18" s="23">
        <v>0</v>
      </c>
      <c r="N18" s="43">
        <v>1</v>
      </c>
      <c r="O18" s="55">
        <v>300</v>
      </c>
      <c r="P18" s="56">
        <v>2</v>
      </c>
      <c r="Q18" s="44" t="s">
        <v>22</v>
      </c>
      <c r="R18" s="44" t="s">
        <v>23</v>
      </c>
      <c r="S18" s="45" t="s">
        <v>28</v>
      </c>
      <c r="T18" s="45" t="s">
        <v>28</v>
      </c>
      <c r="U18" s="45" t="s">
        <v>28</v>
      </c>
      <c r="V18" s="45" t="s">
        <v>31</v>
      </c>
    </row>
    <row r="19" spans="1:22" s="5" customFormat="1">
      <c r="A19" s="16"/>
      <c r="B19" s="16"/>
      <c r="C19" s="17"/>
      <c r="D19" s="51"/>
      <c r="E19" s="51"/>
      <c r="F19" s="52"/>
      <c r="G19" s="20"/>
      <c r="H19" s="53"/>
      <c r="I19" s="53"/>
      <c r="J19" s="54"/>
      <c r="K19" s="16"/>
      <c r="L19" s="16"/>
      <c r="M19" s="23"/>
      <c r="N19" s="23"/>
      <c r="O19" s="55"/>
      <c r="P19" s="56"/>
      <c r="Q19" s="44"/>
      <c r="R19" s="44"/>
      <c r="S19" s="45"/>
      <c r="T19" s="45"/>
      <c r="U19" s="45"/>
      <c r="V19" s="45"/>
    </row>
    <row r="20" spans="1:22" s="5" customFormat="1" ht="15.75" customHeight="1">
      <c r="A20" s="16" t="s">
        <v>17</v>
      </c>
      <c r="B20" s="16">
        <v>1.01</v>
      </c>
      <c r="C20" s="17" t="s">
        <v>61</v>
      </c>
      <c r="D20" s="51">
        <v>7.76</v>
      </c>
      <c r="E20" s="51">
        <v>6.03</v>
      </c>
      <c r="F20" s="52">
        <f t="shared" si="0"/>
        <v>46.7928</v>
      </c>
      <c r="G20" s="20">
        <v>0</v>
      </c>
      <c r="H20" s="53">
        <v>0.7</v>
      </c>
      <c r="I20" s="53">
        <v>3.17</v>
      </c>
      <c r="J20" s="54">
        <f t="shared" si="1"/>
        <v>90.544067999999996</v>
      </c>
      <c r="K20" s="16"/>
      <c r="L20" s="16"/>
      <c r="M20" s="23">
        <v>0</v>
      </c>
      <c r="N20" s="43">
        <v>16</v>
      </c>
      <c r="O20" s="55">
        <v>300</v>
      </c>
      <c r="P20" s="56">
        <v>2</v>
      </c>
      <c r="Q20" s="44" t="s">
        <v>22</v>
      </c>
      <c r="R20" s="44" t="s">
        <v>23</v>
      </c>
      <c r="S20" s="45" t="s">
        <v>28</v>
      </c>
      <c r="T20" s="45" t="s">
        <v>28</v>
      </c>
      <c r="U20" s="45" t="s">
        <v>28</v>
      </c>
      <c r="V20" s="45" t="s">
        <v>31</v>
      </c>
    </row>
    <row r="21" spans="1:22" s="5" customFormat="1" ht="15.75" customHeight="1">
      <c r="A21" s="16" t="s">
        <v>17</v>
      </c>
      <c r="B21" s="16">
        <v>1.02</v>
      </c>
      <c r="C21" s="17" t="s">
        <v>62</v>
      </c>
      <c r="D21" s="51">
        <v>7.53</v>
      </c>
      <c r="E21" s="51">
        <v>6.03</v>
      </c>
      <c r="F21" s="52">
        <f t="shared" si="0"/>
        <v>45.405900000000003</v>
      </c>
      <c r="G21" s="20">
        <v>0</v>
      </c>
      <c r="H21" s="53">
        <v>0.7</v>
      </c>
      <c r="I21" s="53">
        <v>3.17</v>
      </c>
      <c r="J21" s="54">
        <f t="shared" si="1"/>
        <v>87.860416499999999</v>
      </c>
      <c r="K21" s="16"/>
      <c r="L21" s="16"/>
      <c r="M21" s="23">
        <v>0</v>
      </c>
      <c r="N21" s="43">
        <v>16</v>
      </c>
      <c r="O21" s="55">
        <v>300</v>
      </c>
      <c r="P21" s="56">
        <v>2</v>
      </c>
      <c r="Q21" s="44" t="s">
        <v>21</v>
      </c>
      <c r="R21" s="44" t="s">
        <v>23</v>
      </c>
      <c r="S21" s="45" t="s">
        <v>29</v>
      </c>
      <c r="T21" s="45" t="s">
        <v>29</v>
      </c>
      <c r="U21" s="45" t="s">
        <v>29</v>
      </c>
      <c r="V21" s="45" t="s">
        <v>31</v>
      </c>
    </row>
    <row r="22" spans="1:22" s="5" customFormat="1" ht="15.75" customHeight="1">
      <c r="A22" s="16" t="s">
        <v>17</v>
      </c>
      <c r="B22" s="46">
        <v>1.03</v>
      </c>
      <c r="C22" s="17" t="s">
        <v>63</v>
      </c>
      <c r="D22" s="51">
        <v>3.54</v>
      </c>
      <c r="E22" s="51">
        <v>6.03</v>
      </c>
      <c r="F22" s="52">
        <f t="shared" si="0"/>
        <v>21.3462</v>
      </c>
      <c r="G22" s="20">
        <v>0</v>
      </c>
      <c r="H22" s="53">
        <v>0.97</v>
      </c>
      <c r="I22" s="53">
        <v>3.45</v>
      </c>
      <c r="J22" s="54">
        <f t="shared" si="1"/>
        <v>47.175101999999995</v>
      </c>
      <c r="K22" s="16"/>
      <c r="L22" s="16"/>
      <c r="M22" s="23">
        <v>0</v>
      </c>
      <c r="N22" s="43">
        <v>0</v>
      </c>
      <c r="O22" s="55">
        <v>300</v>
      </c>
      <c r="P22" s="56">
        <v>1</v>
      </c>
      <c r="Q22" s="44" t="s">
        <v>22</v>
      </c>
      <c r="R22" s="44" t="s">
        <v>24</v>
      </c>
      <c r="S22" s="45" t="s">
        <v>28</v>
      </c>
      <c r="T22" s="45" t="s">
        <v>28</v>
      </c>
      <c r="U22" s="45" t="s">
        <v>28</v>
      </c>
      <c r="V22" s="45" t="s">
        <v>28</v>
      </c>
    </row>
    <row r="23" spans="1:22" s="5" customFormat="1" ht="15.75" customHeight="1">
      <c r="A23" s="16" t="s">
        <v>17</v>
      </c>
      <c r="B23" s="46">
        <v>1.04</v>
      </c>
      <c r="C23" s="17" t="s">
        <v>64</v>
      </c>
      <c r="D23" s="51">
        <v>8.49</v>
      </c>
      <c r="E23" s="51">
        <v>6.03</v>
      </c>
      <c r="F23" s="52">
        <f t="shared" si="0"/>
        <v>51.194700000000005</v>
      </c>
      <c r="G23" s="20">
        <v>0</v>
      </c>
      <c r="H23" s="53">
        <v>0.97</v>
      </c>
      <c r="I23" s="53">
        <v>3.45</v>
      </c>
      <c r="J23" s="54">
        <f t="shared" si="1"/>
        <v>113.14028700000001</v>
      </c>
      <c r="K23" s="16"/>
      <c r="L23" s="16"/>
      <c r="M23" s="23">
        <v>0</v>
      </c>
      <c r="N23" s="43">
        <v>8</v>
      </c>
      <c r="O23" s="55">
        <v>300</v>
      </c>
      <c r="P23" s="56">
        <v>2</v>
      </c>
      <c r="Q23" s="44" t="s">
        <v>22</v>
      </c>
      <c r="R23" s="44" t="s">
        <v>23</v>
      </c>
      <c r="S23" s="45" t="s">
        <v>28</v>
      </c>
      <c r="T23" s="45" t="s">
        <v>28</v>
      </c>
      <c r="U23" s="45" t="s">
        <v>28</v>
      </c>
      <c r="V23" s="45" t="s">
        <v>28</v>
      </c>
    </row>
    <row r="24" spans="1:22" s="5" customFormat="1" ht="36">
      <c r="A24" s="16" t="s">
        <v>17</v>
      </c>
      <c r="B24" s="46">
        <v>1.05</v>
      </c>
      <c r="C24" s="17" t="s">
        <v>51</v>
      </c>
      <c r="D24" s="51">
        <v>4.2300000000000004</v>
      </c>
      <c r="E24" s="51">
        <v>2.94</v>
      </c>
      <c r="F24" s="52">
        <f t="shared" si="0"/>
        <v>12.436200000000001</v>
      </c>
      <c r="G24" s="20">
        <v>0</v>
      </c>
      <c r="H24" s="53">
        <v>0.97</v>
      </c>
      <c r="I24" s="53">
        <v>3.45</v>
      </c>
      <c r="J24" s="54">
        <f t="shared" si="1"/>
        <v>27.484002000000004</v>
      </c>
      <c r="K24" s="16"/>
      <c r="L24" s="16"/>
      <c r="M24" s="23">
        <v>0</v>
      </c>
      <c r="N24" s="43">
        <v>1</v>
      </c>
      <c r="O24" s="55">
        <v>150</v>
      </c>
      <c r="P24" s="56">
        <f>F24*2*O24/(49*100)</f>
        <v>0.76140000000000008</v>
      </c>
      <c r="Q24" s="44" t="s">
        <v>22</v>
      </c>
      <c r="R24" s="45" t="s">
        <v>26</v>
      </c>
      <c r="S24" s="45" t="s">
        <v>28</v>
      </c>
      <c r="T24" s="45" t="s">
        <v>28</v>
      </c>
      <c r="U24" s="45" t="s">
        <v>28</v>
      </c>
      <c r="V24" s="45" t="s">
        <v>28</v>
      </c>
    </row>
    <row r="25" spans="1:22" s="5" customFormat="1" ht="24">
      <c r="A25" s="16" t="s">
        <v>17</v>
      </c>
      <c r="B25" s="47">
        <v>1.06</v>
      </c>
      <c r="C25" s="17" t="s">
        <v>65</v>
      </c>
      <c r="D25" s="51">
        <v>4.2300000000000004</v>
      </c>
      <c r="E25" s="51">
        <v>2.94</v>
      </c>
      <c r="F25" s="52">
        <v>9.5399999999999991</v>
      </c>
      <c r="G25" s="20">
        <v>0</v>
      </c>
      <c r="H25" s="53">
        <v>0.97</v>
      </c>
      <c r="I25" s="53">
        <v>3.45</v>
      </c>
      <c r="J25" s="54">
        <f t="shared" si="1"/>
        <v>21.083399999999997</v>
      </c>
      <c r="K25" s="16"/>
      <c r="L25" s="16"/>
      <c r="M25" s="23">
        <v>0</v>
      </c>
      <c r="N25" s="43">
        <v>1</v>
      </c>
      <c r="O25" s="55">
        <v>150</v>
      </c>
      <c r="P25" s="56">
        <f t="shared" ref="P10:P25" si="3">F25*2*O25/(49*100)</f>
        <v>0.58408163265306112</v>
      </c>
      <c r="Q25" s="44" t="s">
        <v>22</v>
      </c>
      <c r="R25" s="44" t="s">
        <v>23</v>
      </c>
      <c r="S25" s="45" t="s">
        <v>28</v>
      </c>
      <c r="T25" s="45" t="s">
        <v>28</v>
      </c>
      <c r="U25" s="45" t="s">
        <v>28</v>
      </c>
      <c r="V25" s="45" t="s">
        <v>28</v>
      </c>
    </row>
    <row r="26" spans="1:22">
      <c r="A26" s="4"/>
      <c r="B26" s="27"/>
      <c r="C26" s="17"/>
      <c r="D26" s="28"/>
      <c r="E26" s="28"/>
      <c r="F26" s="29"/>
      <c r="G26" s="30"/>
      <c r="H26" s="30"/>
      <c r="I26" s="31"/>
      <c r="J26" s="32"/>
      <c r="K26" s="4"/>
      <c r="L26" s="4"/>
      <c r="M26" s="33"/>
      <c r="N26" s="30"/>
      <c r="O26" s="4"/>
      <c r="P26" s="34"/>
      <c r="Q26" s="33"/>
      <c r="R26" s="33"/>
      <c r="S26" s="33"/>
      <c r="T26" s="33"/>
      <c r="U26" s="33"/>
      <c r="V26" s="33"/>
    </row>
    <row r="27" spans="1:22" ht="15.75" customHeight="1">
      <c r="A27" s="11"/>
      <c r="B27" s="11"/>
      <c r="C27" s="36" t="s">
        <v>39</v>
      </c>
      <c r="D27" s="11"/>
      <c r="E27" s="11"/>
      <c r="F27" s="37">
        <f>SUM(F10:F26)</f>
        <v>372.16040000000004</v>
      </c>
      <c r="G27" s="11"/>
      <c r="H27" s="11"/>
      <c r="I27" s="38"/>
      <c r="J27" s="37">
        <f>SUM(J10:J26)</f>
        <v>877.52241750000019</v>
      </c>
      <c r="K27" s="11"/>
      <c r="L27" s="11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 ht="15.75" customHeight="1">
      <c r="A28" s="4"/>
      <c r="B28" s="4"/>
      <c r="C28" s="35"/>
      <c r="D28" s="28"/>
      <c r="E28" s="28"/>
      <c r="F28" s="29"/>
      <c r="G28" s="30"/>
      <c r="H28" s="30"/>
      <c r="I28" s="31"/>
      <c r="J28" s="32"/>
      <c r="K28" s="4"/>
      <c r="L28" s="4"/>
      <c r="M28" s="33"/>
      <c r="N28" s="30"/>
      <c r="O28" s="4"/>
      <c r="P28" s="34"/>
      <c r="Q28" s="33"/>
      <c r="R28" s="33"/>
      <c r="S28" s="33"/>
      <c r="T28" s="33"/>
      <c r="U28" s="33"/>
      <c r="V28" s="33"/>
    </row>
    <row r="29" spans="1:22" s="5" customFormat="1">
      <c r="A29" s="16"/>
      <c r="B29" s="26"/>
      <c r="C29" s="17" t="s">
        <v>36</v>
      </c>
      <c r="D29" s="18">
        <v>32.26</v>
      </c>
      <c r="E29" s="18">
        <v>1.5</v>
      </c>
      <c r="F29" s="19">
        <f>D29*E29</f>
        <v>48.39</v>
      </c>
      <c r="G29" s="39">
        <v>0</v>
      </c>
      <c r="H29" s="21"/>
      <c r="I29" s="21">
        <v>2.5</v>
      </c>
      <c r="J29" s="22">
        <f>F29*I29</f>
        <v>120.97499999999999</v>
      </c>
      <c r="K29" s="16"/>
      <c r="L29" s="16"/>
      <c r="M29" s="23">
        <v>0</v>
      </c>
      <c r="N29" s="23"/>
      <c r="O29" s="16">
        <v>150</v>
      </c>
      <c r="P29" s="24">
        <v>3</v>
      </c>
      <c r="Q29" s="23" t="s">
        <v>38</v>
      </c>
      <c r="R29" s="23"/>
      <c r="S29" s="25"/>
      <c r="T29" s="25"/>
      <c r="U29" s="25"/>
      <c r="V29" s="25"/>
    </row>
    <row r="30" spans="1:22" s="5" customFormat="1">
      <c r="A30" s="16"/>
      <c r="B30" s="26"/>
      <c r="C30" s="17" t="s">
        <v>37</v>
      </c>
      <c r="D30" s="18">
        <v>16.34</v>
      </c>
      <c r="E30" s="18">
        <v>7.83</v>
      </c>
      <c r="F30" s="19">
        <f t="shared" ref="F30:F32" si="4">D30*E30</f>
        <v>127.9422</v>
      </c>
      <c r="G30" s="39">
        <v>0</v>
      </c>
      <c r="H30" s="21"/>
      <c r="I30" s="21">
        <v>2.5</v>
      </c>
      <c r="J30" s="22">
        <f>F30*I30</f>
        <v>319.85550000000001</v>
      </c>
      <c r="K30" s="16"/>
      <c r="L30" s="16"/>
      <c r="M30" s="23">
        <v>0</v>
      </c>
      <c r="N30" s="23"/>
      <c r="O30" s="16">
        <v>150</v>
      </c>
      <c r="P30" s="24">
        <v>2</v>
      </c>
      <c r="Q30" s="23" t="s">
        <v>38</v>
      </c>
      <c r="R30" s="23"/>
      <c r="S30" s="25"/>
      <c r="T30" s="25"/>
      <c r="U30" s="25"/>
      <c r="V30" s="25"/>
    </row>
    <row r="31" spans="1:22" s="5" customFormat="1">
      <c r="A31" s="16"/>
      <c r="B31" s="26"/>
      <c r="C31" s="17" t="s">
        <v>66</v>
      </c>
      <c r="D31" s="18">
        <v>32.26</v>
      </c>
      <c r="E31" s="18">
        <v>1.5</v>
      </c>
      <c r="F31" s="52">
        <f t="shared" ref="F31" si="5">D31*E31</f>
        <v>48.39</v>
      </c>
      <c r="G31" s="39">
        <v>0</v>
      </c>
      <c r="H31" s="21"/>
      <c r="I31" s="40" t="s">
        <v>30</v>
      </c>
      <c r="J31" s="41" t="s">
        <v>30</v>
      </c>
      <c r="K31" s="16"/>
      <c r="L31" s="16"/>
      <c r="M31" s="23">
        <v>0</v>
      </c>
      <c r="N31" s="23"/>
      <c r="O31" s="23" t="s">
        <v>30</v>
      </c>
      <c r="P31" s="42" t="s">
        <v>30</v>
      </c>
      <c r="Q31" s="23" t="s">
        <v>38</v>
      </c>
      <c r="R31" s="23"/>
      <c r="S31" s="25"/>
      <c r="T31" s="25"/>
      <c r="U31" s="25"/>
      <c r="V31" s="25"/>
    </row>
    <row r="32" spans="1:22" s="5" customFormat="1">
      <c r="A32" s="16"/>
      <c r="B32" s="26"/>
      <c r="C32" s="17" t="s">
        <v>67</v>
      </c>
      <c r="D32" s="18">
        <v>16.34</v>
      </c>
      <c r="E32" s="18">
        <v>7.83</v>
      </c>
      <c r="F32" s="52">
        <f t="shared" si="4"/>
        <v>127.9422</v>
      </c>
      <c r="G32" s="39">
        <v>0</v>
      </c>
      <c r="H32" s="21"/>
      <c r="I32" s="40" t="s">
        <v>30</v>
      </c>
      <c r="J32" s="41" t="s">
        <v>30</v>
      </c>
      <c r="K32" s="16"/>
      <c r="L32" s="16"/>
      <c r="M32" s="23">
        <v>0</v>
      </c>
      <c r="N32" s="23"/>
      <c r="O32" s="23" t="s">
        <v>30</v>
      </c>
      <c r="P32" s="42" t="s">
        <v>30</v>
      </c>
      <c r="Q32" s="23" t="s">
        <v>38</v>
      </c>
      <c r="R32" s="23"/>
      <c r="S32" s="25"/>
      <c r="T32" s="25"/>
      <c r="U32" s="25"/>
      <c r="V32" s="25"/>
    </row>
    <row r="33" spans="1:22">
      <c r="C33" s="3"/>
      <c r="D33" s="3"/>
      <c r="E33" s="3"/>
      <c r="F33" s="57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>
      <c r="A34" s="11"/>
      <c r="B34" s="11"/>
      <c r="C34" s="36" t="s">
        <v>40</v>
      </c>
      <c r="D34" s="12" t="s">
        <v>41</v>
      </c>
      <c r="E34" s="11"/>
      <c r="F34" s="58">
        <f>SUM(F31:F32)</f>
        <v>176.3322</v>
      </c>
      <c r="G34" s="11"/>
      <c r="H34" s="11"/>
      <c r="I34" s="38"/>
      <c r="J34" s="38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</row>
  </sheetData>
  <mergeCells count="3">
    <mergeCell ref="A8:B8"/>
    <mergeCell ref="H8:I8"/>
    <mergeCell ref="Q8:V8"/>
  </mergeCells>
  <pageMargins left="0.25" right="0.25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Lokaallijst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MIA_Z1_dds</dc:creator>
  <cp:lastModifiedBy>Orlin Manolov</cp:lastModifiedBy>
  <cp:lastPrinted>2018-06-25T15:50:23Z</cp:lastPrinted>
  <dcterms:created xsi:type="dcterms:W3CDTF">2014-03-28T09:06:19Z</dcterms:created>
  <dcterms:modified xsi:type="dcterms:W3CDTF">2022-10-27T14:00:01Z</dcterms:modified>
</cp:coreProperties>
</file>